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/>
  <mc:AlternateContent xmlns:mc="http://schemas.openxmlformats.org/markup-compatibility/2006">
    <mc:Choice Requires="x15">
      <x15ac:absPath xmlns:x15ac="http://schemas.microsoft.com/office/spreadsheetml/2010/11/ac" url="C:\Users\speed\OneDrive\Desktop\STFC\"/>
    </mc:Choice>
  </mc:AlternateContent>
  <xr:revisionPtr revIDLastSave="0" documentId="8_{223F4050-A1CF-4C8A-B63F-6BC2FBA82BC5}" xr6:coauthVersionLast="47" xr6:coauthVersionMax="47" xr10:uidLastSave="{00000000-0000-0000-0000-000000000000}"/>
  <bookViews>
    <workbookView xWindow="4185" yWindow="4185" windowWidth="21600" windowHeight="11295" xr2:uid="{00000000-000D-0000-FFFF-FFFF00000000}"/>
  </bookViews>
  <sheets>
    <sheet name="Mats Refinery" sheetId="1" r:id="rId1"/>
  </sheets>
  <calcPr calcId="191029"/>
</workbook>
</file>

<file path=xl/calcChain.xml><?xml version="1.0" encoding="utf-8"?>
<calcChain xmlns="http://schemas.openxmlformats.org/spreadsheetml/2006/main">
  <c r="E38" i="1" l="1"/>
  <c r="E39" i="1" s="1"/>
  <c r="F37" i="1"/>
  <c r="F36" i="1"/>
  <c r="F35" i="1"/>
  <c r="F34" i="1"/>
  <c r="F33" i="1"/>
  <c r="F32" i="1"/>
  <c r="F31" i="1"/>
  <c r="F30" i="1"/>
  <c r="F29" i="1"/>
  <c r="F28" i="1"/>
  <c r="F27" i="1"/>
  <c r="F26" i="1"/>
  <c r="F25" i="1"/>
  <c r="F24" i="1"/>
  <c r="F23" i="1"/>
  <c r="F22" i="1"/>
  <c r="F21" i="1"/>
  <c r="F20" i="1"/>
  <c r="F19" i="1"/>
  <c r="F18" i="1"/>
  <c r="F17" i="1"/>
  <c r="F16" i="1"/>
  <c r="V7" i="1"/>
  <c r="W7" i="1" s="1"/>
  <c r="V6" i="1"/>
  <c r="W6" i="1" s="1"/>
  <c r="V5" i="1"/>
  <c r="W5" i="1" s="1"/>
  <c r="V4" i="1"/>
  <c r="W4" i="1" s="1"/>
  <c r="F38" i="1" l="1"/>
  <c r="F39" i="1" s="1"/>
</calcChain>
</file>

<file path=xl/sharedStrings.xml><?xml version="1.0" encoding="utf-8"?>
<sst xmlns="http://schemas.openxmlformats.org/spreadsheetml/2006/main" count="42" uniqueCount="40">
  <si>
    <t>Stella Particles -&gt; Materials/Parts</t>
  </si>
  <si>
    <t>Apex/Spy Event Store</t>
  </si>
  <si>
    <t>7-day cooldown, 1 chest = 1 roll, scales by ops</t>
  </si>
  <si>
    <t>Stella Particle Cost</t>
  </si>
  <si>
    <t>High    &lt;----------    Chance     ---------&gt;     Low</t>
  </si>
  <si>
    <t>Refit/Ship</t>
  </si>
  <si>
    <t>Shards</t>
  </si>
  <si>
    <t>Cost</t>
  </si>
  <si>
    <t>Total</t>
  </si>
  <si>
    <t>Fastest*</t>
  </si>
  <si>
    <t>1 chest</t>
  </si>
  <si>
    <t>2 chest</t>
  </si>
  <si>
    <t>3 chest</t>
  </si>
  <si>
    <t>Uncommon Mats</t>
  </si>
  <si>
    <t>Rare Mats</t>
  </si>
  <si>
    <t>Stella Bonus</t>
  </si>
  <si>
    <t>Assimilated Stella</t>
  </si>
  <si>
    <t>G3 - ops ??</t>
  </si>
  <si>
    <t>Opus Grande</t>
  </si>
  <si>
    <t>G4* - ops ??</t>
  </si>
  <si>
    <t>Salvaged D4/Ent/Augur</t>
  </si>
  <si>
    <t>G5 - 57</t>
  </si>
  <si>
    <t>Hijacked Mayflower/ D3/ Legionary</t>
  </si>
  <si>
    <t>G5* - ops 59</t>
  </si>
  <si>
    <t>* with Assimilated Stella Refit. G4 and G5 will replace the materials options when you level up in ops bracket.</t>
  </si>
  <si>
    <t>Uncommon Ship Parts</t>
  </si>
  <si>
    <t>Rare Ship Parts</t>
  </si>
  <si>
    <t>*Fastest in number of runs = 1st place in SLB (30,000), Contraband Loot earned from bundle not factored in</t>
  </si>
  <si>
    <t>G4 parts</t>
  </si>
  <si>
    <t>Created by: @JulesVern and the STFC Community</t>
  </si>
  <si>
    <t>rev: 4/13/23</t>
  </si>
  <si>
    <t>Stella research by Level</t>
  </si>
  <si>
    <t>Effective efficiency = base cost / (1 + 30%) = 77%</t>
  </si>
  <si>
    <t>Ops</t>
  </si>
  <si>
    <t>R nodes</t>
  </si>
  <si>
    <t>Max M count</t>
  </si>
  <si>
    <t>Particles</t>
  </si>
  <si>
    <t>Assimilitated Stella Refit</t>
  </si>
  <si>
    <t>Total Max Stella scraps:</t>
  </si>
  <si>
    <t>Original Credit: @Cyclone21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</si>
</sst>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"/>
    <numFmt numFmtId="165" formatCode="0.0"/>
  </numFmts>
  <fonts count="10" x14ac:knownFonts="1">
    <font>
      <sz val="10"/>
      <color rgb="FF000000"/>
      <name val="Arial"/>
      <scheme val="minor"/>
    </font>
    <font>
      <b/>
      <sz val="14"/>
      <color theme="1"/>
      <name val="Roboto"/>
    </font>
    <font>
      <sz val="10"/>
      <color theme="1"/>
      <name val="Roboto"/>
    </font>
    <font>
      <i/>
      <sz val="11"/>
      <color theme="1"/>
      <name val="Roboto"/>
    </font>
    <font>
      <sz val="10"/>
      <name val="Arial"/>
    </font>
    <font>
      <sz val="10"/>
      <color theme="1"/>
      <name val="Roboto"/>
    </font>
    <font>
      <sz val="11"/>
      <color theme="1"/>
      <name val="Roboto"/>
    </font>
    <font>
      <i/>
      <sz val="10"/>
      <color theme="1"/>
      <name val="Roboto"/>
    </font>
    <font>
      <i/>
      <sz val="10"/>
      <color rgb="FF666666"/>
      <name val="Roboto"/>
    </font>
    <font>
      <sz val="10"/>
      <color rgb="FF666666"/>
      <name val="Roboto"/>
    </font>
  </fonts>
  <fills count="13">
    <fill>
      <patternFill patternType="none"/>
    </fill>
    <fill>
      <patternFill patternType="gray125"/>
    </fill>
    <fill>
      <patternFill patternType="solid">
        <fgColor rgb="FFD9D2E9"/>
        <bgColor rgb="FFD9D2E9"/>
      </patternFill>
    </fill>
    <fill>
      <patternFill patternType="solid">
        <fgColor rgb="FFD9EAD3"/>
        <bgColor rgb="FFD9EAD3"/>
      </patternFill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rgb="FFB6D7A8"/>
        <bgColor rgb="FFB6D7A8"/>
      </patternFill>
    </fill>
    <fill>
      <patternFill patternType="solid">
        <fgColor rgb="FF9FC5E8"/>
        <bgColor rgb="FF9FC5E8"/>
      </patternFill>
    </fill>
    <fill>
      <patternFill patternType="solid">
        <fgColor rgb="FFCCCCCC"/>
        <bgColor rgb="FFCCCCCC"/>
      </patternFill>
    </fill>
    <fill>
      <patternFill patternType="solid">
        <fgColor rgb="FFEFEFEF"/>
        <bgColor rgb="FFEFEFEF"/>
      </patternFill>
    </fill>
    <fill>
      <patternFill patternType="solid">
        <fgColor rgb="FF666666"/>
        <bgColor rgb="FF666666"/>
      </patternFill>
    </fill>
    <fill>
      <patternFill patternType="solid">
        <fgColor rgb="FFFFF2CC"/>
        <bgColor rgb="FFFFF2CC"/>
      </patternFill>
    </fill>
    <fill>
      <patternFill patternType="solid">
        <fgColor rgb="FFFCE5CD"/>
        <bgColor rgb="FFFCE5CD"/>
      </patternFill>
    </fill>
  </fills>
  <borders count="22">
    <border>
      <left/>
      <right/>
      <top/>
      <bottom/>
      <diagonal/>
    </border>
    <border>
      <left style="medium">
        <color rgb="FFB7B7B7"/>
      </left>
      <right/>
      <top style="medium">
        <color rgb="FFB7B7B7"/>
      </top>
      <bottom/>
      <diagonal/>
    </border>
    <border>
      <left/>
      <right/>
      <top style="medium">
        <color rgb="FFB7B7B7"/>
      </top>
      <bottom/>
      <diagonal/>
    </border>
    <border>
      <left/>
      <right style="medium">
        <color rgb="FFB7B7B7"/>
      </right>
      <top style="medium">
        <color rgb="FFB7B7B7"/>
      </top>
      <bottom/>
      <diagonal/>
    </border>
    <border>
      <left/>
      <right/>
      <top/>
      <bottom style="thin">
        <color rgb="FF666666"/>
      </bottom>
      <diagonal/>
    </border>
    <border>
      <left style="medium">
        <color rgb="FFB7B7B7"/>
      </left>
      <right/>
      <top/>
      <bottom style="thin">
        <color rgb="FF999999"/>
      </bottom>
      <diagonal/>
    </border>
    <border>
      <left/>
      <right/>
      <top/>
      <bottom style="thin">
        <color rgb="FF999999"/>
      </bottom>
      <diagonal/>
    </border>
    <border>
      <left/>
      <right style="medium">
        <color rgb="FFB7B7B7"/>
      </right>
      <top/>
      <bottom style="thin">
        <color rgb="FF999999"/>
      </bottom>
      <diagonal/>
    </border>
    <border>
      <left style="medium">
        <color rgb="FFB7B7B7"/>
      </left>
      <right/>
      <top/>
      <bottom/>
      <diagonal/>
    </border>
    <border>
      <left/>
      <right style="medium">
        <color rgb="FFB7B7B7"/>
      </right>
      <top/>
      <bottom/>
      <diagonal/>
    </border>
    <border>
      <left style="medium">
        <color rgb="FFB7B7B7"/>
      </left>
      <right/>
      <top/>
      <bottom style="medium">
        <color rgb="FFB7B7B7"/>
      </bottom>
      <diagonal/>
    </border>
    <border>
      <left/>
      <right/>
      <top/>
      <bottom style="medium">
        <color rgb="FFB7B7B7"/>
      </bottom>
      <diagonal/>
    </border>
    <border>
      <left/>
      <right style="medium">
        <color rgb="FFB7B7B7"/>
      </right>
      <top/>
      <bottom style="medium">
        <color rgb="FFB7B7B7"/>
      </bottom>
      <diagonal/>
    </border>
    <border>
      <left style="medium">
        <color rgb="FFB7B7B7"/>
      </left>
      <right/>
      <top style="medium">
        <color rgb="FFB7B7B7"/>
      </top>
      <bottom style="thin">
        <color rgb="FFB7B7B7"/>
      </bottom>
      <diagonal/>
    </border>
    <border>
      <left/>
      <right/>
      <top style="medium">
        <color rgb="FFB7B7B7"/>
      </top>
      <bottom style="thin">
        <color rgb="FFB7B7B7"/>
      </bottom>
      <diagonal/>
    </border>
    <border>
      <left/>
      <right style="medium">
        <color rgb="FFB7B7B7"/>
      </right>
      <top style="medium">
        <color rgb="FFB7B7B7"/>
      </top>
      <bottom style="thin">
        <color rgb="FFB7B7B7"/>
      </bottom>
      <diagonal/>
    </border>
    <border>
      <left style="medium">
        <color rgb="FFB7B7B7"/>
      </left>
      <right/>
      <top style="dotted">
        <color rgb="FFB7B7B7"/>
      </top>
      <bottom/>
      <diagonal/>
    </border>
    <border>
      <left/>
      <right/>
      <top style="dotted">
        <color rgb="FFB7B7B7"/>
      </top>
      <bottom/>
      <diagonal/>
    </border>
    <border>
      <left/>
      <right style="medium">
        <color rgb="FFB7B7B7"/>
      </right>
      <top style="dotted">
        <color rgb="FFB7B7B7"/>
      </top>
      <bottom/>
      <diagonal/>
    </border>
    <border>
      <left style="medium">
        <color rgb="FF666666"/>
      </left>
      <right/>
      <top style="medium">
        <color rgb="FF666666"/>
      </top>
      <bottom style="medium">
        <color rgb="FF666666"/>
      </bottom>
      <diagonal/>
    </border>
    <border>
      <left/>
      <right/>
      <top style="medium">
        <color rgb="FF666666"/>
      </top>
      <bottom style="medium">
        <color rgb="FF666666"/>
      </bottom>
      <diagonal/>
    </border>
    <border>
      <left/>
      <right style="medium">
        <color rgb="FFB7B7B7"/>
      </right>
      <top style="medium">
        <color rgb="FF666666"/>
      </top>
      <bottom style="medium">
        <color rgb="FF666666"/>
      </bottom>
      <diagonal/>
    </border>
  </borders>
  <cellStyleXfs count="1">
    <xf numFmtId="0" fontId="0" fillId="0" borderId="0"/>
  </cellStyleXfs>
  <cellXfs count="94">
    <xf numFmtId="0" fontId="0" fillId="0" borderId="0" xfId="0"/>
    <xf numFmtId="0" fontId="1" fillId="2" borderId="0" xfId="0" applyFont="1" applyFill="1" applyAlignment="1">
      <alignment horizontal="center"/>
    </xf>
    <xf numFmtId="0" fontId="2" fillId="2" borderId="0" xfId="0" applyFont="1" applyFill="1"/>
    <xf numFmtId="0" fontId="2" fillId="2" borderId="0" xfId="0" applyFont="1" applyFill="1" applyAlignment="1">
      <alignment horizontal="center" wrapText="1"/>
    </xf>
    <xf numFmtId="0" fontId="2" fillId="0" borderId="1" xfId="0" applyFont="1" applyBorder="1" applyAlignment="1">
      <alignment horizontal="center" wrapText="1"/>
    </xf>
    <xf numFmtId="0" fontId="2" fillId="0" borderId="3" xfId="0" applyFont="1" applyBorder="1" applyAlignment="1">
      <alignment horizontal="center" wrapText="1"/>
    </xf>
    <xf numFmtId="0" fontId="2" fillId="0" borderId="4" xfId="0" applyFont="1" applyBorder="1" applyAlignment="1">
      <alignment horizontal="center" wrapText="1"/>
    </xf>
    <xf numFmtId="3" fontId="2" fillId="0" borderId="4" xfId="0" applyNumberFormat="1" applyFont="1" applyBorder="1" applyAlignment="1">
      <alignment horizontal="center" wrapText="1"/>
    </xf>
    <xf numFmtId="0" fontId="2" fillId="0" borderId="5" xfId="0" applyFont="1" applyBorder="1" applyAlignment="1">
      <alignment horizontal="center" wrapText="1"/>
    </xf>
    <xf numFmtId="0" fontId="2" fillId="0" borderId="6" xfId="0" applyFont="1" applyBorder="1" applyAlignment="1">
      <alignment horizontal="center" wrapText="1"/>
    </xf>
    <xf numFmtId="0" fontId="2" fillId="0" borderId="7" xfId="0" applyFont="1" applyBorder="1" applyAlignment="1">
      <alignment horizontal="center" wrapText="1"/>
    </xf>
    <xf numFmtId="0" fontId="2" fillId="0" borderId="0" xfId="0" applyFont="1" applyAlignment="1">
      <alignment horizontal="center" wrapText="1"/>
    </xf>
    <xf numFmtId="3" fontId="2" fillId="0" borderId="0" xfId="0" applyNumberFormat="1" applyFont="1" applyAlignment="1">
      <alignment horizontal="center" wrapText="1"/>
    </xf>
    <xf numFmtId="164" fontId="2" fillId="0" borderId="0" xfId="0" applyNumberFormat="1" applyFont="1" applyAlignment="1">
      <alignment horizontal="center" wrapText="1"/>
    </xf>
    <xf numFmtId="0" fontId="2" fillId="2" borderId="0" xfId="0" applyFont="1" applyFill="1" applyAlignment="1">
      <alignment horizontal="center"/>
    </xf>
    <xf numFmtId="0" fontId="2" fillId="0" borderId="8" xfId="0" applyFont="1" applyBorder="1" applyAlignment="1">
      <alignment horizontal="center"/>
    </xf>
    <xf numFmtId="3" fontId="2" fillId="0" borderId="0" xfId="0" applyNumberFormat="1" applyFont="1" applyAlignment="1">
      <alignment horizontal="center"/>
    </xf>
    <xf numFmtId="3" fontId="2" fillId="3" borderId="0" xfId="0" applyNumberFormat="1" applyFont="1" applyFill="1" applyAlignment="1">
      <alignment horizontal="center"/>
    </xf>
    <xf numFmtId="3" fontId="2" fillId="4" borderId="0" xfId="0" applyNumberFormat="1" applyFont="1" applyFill="1" applyAlignment="1">
      <alignment horizontal="center"/>
    </xf>
    <xf numFmtId="0" fontId="5" fillId="4" borderId="0" xfId="0" applyFont="1" applyFill="1" applyAlignment="1">
      <alignment horizontal="center"/>
    </xf>
    <xf numFmtId="3" fontId="2" fillId="0" borderId="9" xfId="0" applyNumberFormat="1" applyFont="1" applyBorder="1" applyAlignment="1">
      <alignment horizontal="center"/>
    </xf>
    <xf numFmtId="0" fontId="6" fillId="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0" fontId="2" fillId="5" borderId="8" xfId="0" applyFont="1" applyFill="1" applyBorder="1" applyAlignment="1">
      <alignment horizontal="center"/>
    </xf>
    <xf numFmtId="3" fontId="2" fillId="5" borderId="0" xfId="0" applyNumberFormat="1" applyFont="1" applyFill="1" applyAlignment="1">
      <alignment horizontal="center"/>
    </xf>
    <xf numFmtId="3" fontId="2" fillId="6" borderId="0" xfId="0" applyNumberFormat="1" applyFont="1" applyFill="1" applyAlignment="1">
      <alignment horizontal="center"/>
    </xf>
    <xf numFmtId="3" fontId="2" fillId="7" borderId="0" xfId="0" applyNumberFormat="1" applyFont="1" applyFill="1" applyAlignment="1">
      <alignment horizontal="center"/>
    </xf>
    <xf numFmtId="0" fontId="5" fillId="7" borderId="0" xfId="0" applyFont="1" applyFill="1" applyAlignment="1">
      <alignment horizontal="center"/>
    </xf>
    <xf numFmtId="3" fontId="2" fillId="8" borderId="9" xfId="0" applyNumberFormat="1" applyFont="1" applyFill="1" applyBorder="1" applyAlignment="1">
      <alignment horizontal="center"/>
    </xf>
    <xf numFmtId="0" fontId="2" fillId="2" borderId="0" xfId="0" applyFont="1" applyFill="1" applyAlignment="1">
      <alignment horizontal="left"/>
    </xf>
    <xf numFmtId="0" fontId="2" fillId="0" borderId="5" xfId="0" applyFont="1" applyBorder="1" applyAlignment="1">
      <alignment horizontal="center"/>
    </xf>
    <xf numFmtId="3" fontId="2" fillId="0" borderId="7" xfId="0" applyNumberFormat="1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3" fontId="2" fillId="0" borderId="11" xfId="0" applyNumberFormat="1" applyFont="1" applyBorder="1" applyAlignment="1">
      <alignment horizontal="center"/>
    </xf>
    <xf numFmtId="3" fontId="2" fillId="3" borderId="11" xfId="0" applyNumberFormat="1" applyFont="1" applyFill="1" applyBorder="1" applyAlignment="1">
      <alignment horizontal="center"/>
    </xf>
    <xf numFmtId="3" fontId="2" fillId="4" borderId="11" xfId="0" applyNumberFormat="1" applyFont="1" applyFill="1" applyBorder="1" applyAlignment="1">
      <alignment horizontal="center"/>
    </xf>
    <xf numFmtId="0" fontId="5" fillId="4" borderId="11" xfId="0" applyFont="1" applyFill="1" applyBorder="1" applyAlignment="1">
      <alignment horizontal="center"/>
    </xf>
    <xf numFmtId="3" fontId="2" fillId="0" borderId="12" xfId="0" applyNumberFormat="1" applyFont="1" applyBorder="1" applyAlignment="1">
      <alignment horizontal="center"/>
    </xf>
    <xf numFmtId="0" fontId="8" fillId="2" borderId="0" xfId="0" applyFont="1" applyFill="1"/>
    <xf numFmtId="0" fontId="9" fillId="2" borderId="0" xfId="0" applyFont="1" applyFill="1"/>
    <xf numFmtId="3" fontId="2" fillId="2" borderId="0" xfId="0" applyNumberFormat="1" applyFont="1" applyFill="1" applyAlignment="1">
      <alignment horizontal="center"/>
    </xf>
    <xf numFmtId="3" fontId="1" fillId="2" borderId="0" xfId="0" applyNumberFormat="1" applyFont="1" applyFill="1" applyAlignment="1">
      <alignment horizontal="center"/>
    </xf>
    <xf numFmtId="0" fontId="2" fillId="10" borderId="0" xfId="0" applyFont="1" applyFill="1"/>
    <xf numFmtId="0" fontId="2" fillId="10" borderId="0" xfId="0" applyFont="1" applyFill="1" applyAlignment="1">
      <alignment horizontal="center"/>
    </xf>
    <xf numFmtId="3" fontId="2" fillId="10" borderId="0" xfId="0" applyNumberFormat="1" applyFont="1" applyFill="1" applyAlignment="1">
      <alignment horizontal="center"/>
    </xf>
    <xf numFmtId="3" fontId="2" fillId="2" borderId="0" xfId="0" applyNumberFormat="1" applyFont="1" applyFill="1" applyAlignment="1">
      <alignment wrapText="1"/>
    </xf>
    <xf numFmtId="3" fontId="2" fillId="0" borderId="13" xfId="0" applyNumberFormat="1" applyFont="1" applyBorder="1" applyAlignment="1">
      <alignment horizontal="center" wrapText="1"/>
    </xf>
    <xf numFmtId="3" fontId="2" fillId="0" borderId="14" xfId="0" applyNumberFormat="1" applyFont="1" applyBorder="1" applyAlignment="1">
      <alignment horizontal="center" wrapText="1"/>
    </xf>
    <xf numFmtId="3" fontId="2" fillId="9" borderId="14" xfId="0" applyNumberFormat="1" applyFont="1" applyFill="1" applyBorder="1" applyAlignment="1">
      <alignment horizontal="center" wrapText="1"/>
    </xf>
    <xf numFmtId="3" fontId="2" fillId="11" borderId="14" xfId="0" applyNumberFormat="1" applyFont="1" applyFill="1" applyBorder="1" applyAlignment="1">
      <alignment horizontal="center" wrapText="1"/>
    </xf>
    <xf numFmtId="3" fontId="2" fillId="2" borderId="0" xfId="0" applyNumberFormat="1" applyFont="1" applyFill="1"/>
    <xf numFmtId="3" fontId="2" fillId="0" borderId="8" xfId="0" applyNumberFormat="1" applyFont="1" applyBorder="1" applyAlignment="1">
      <alignment horizontal="center"/>
    </xf>
    <xf numFmtId="3" fontId="2" fillId="9" borderId="0" xfId="0" applyNumberFormat="1" applyFont="1" applyFill="1" applyAlignment="1">
      <alignment horizontal="center"/>
    </xf>
    <xf numFmtId="3" fontId="2" fillId="11" borderId="0" xfId="0" applyNumberFormat="1" applyFont="1" applyFill="1" applyAlignment="1">
      <alignment horizontal="center"/>
    </xf>
    <xf numFmtId="3" fontId="2" fillId="0" borderId="16" xfId="0" applyNumberFormat="1" applyFont="1" applyBorder="1" applyAlignment="1">
      <alignment horizontal="center"/>
    </xf>
    <xf numFmtId="3" fontId="2" fillId="0" borderId="17" xfId="0" applyNumberFormat="1" applyFont="1" applyBorder="1" applyAlignment="1">
      <alignment horizontal="center"/>
    </xf>
    <xf numFmtId="3" fontId="2" fillId="9" borderId="17" xfId="0" applyNumberFormat="1" applyFont="1" applyFill="1" applyBorder="1" applyAlignment="1">
      <alignment horizontal="center"/>
    </xf>
    <xf numFmtId="3" fontId="2" fillId="11" borderId="17" xfId="0" applyNumberFormat="1" applyFont="1" applyFill="1" applyBorder="1" applyAlignment="1">
      <alignment horizontal="center"/>
    </xf>
    <xf numFmtId="3" fontId="2" fillId="0" borderId="19" xfId="0" applyNumberFormat="1" applyFont="1" applyBorder="1" applyAlignment="1">
      <alignment horizontal="center"/>
    </xf>
    <xf numFmtId="0" fontId="7" fillId="0" borderId="10" xfId="0" applyFont="1" applyBorder="1" applyAlignment="1">
      <alignment horizontal="left"/>
    </xf>
    <xf numFmtId="0" fontId="7" fillId="0" borderId="11" xfId="0" applyFont="1" applyBorder="1" applyAlignment="1">
      <alignment horizontal="center"/>
    </xf>
    <xf numFmtId="165" fontId="7" fillId="0" borderId="11" xfId="0" applyNumberFormat="1" applyFont="1" applyBorder="1" applyAlignment="1">
      <alignment horizontal="center"/>
    </xf>
    <xf numFmtId="0" fontId="1" fillId="2" borderId="0" xfId="0" applyFont="1" applyFill="1" applyAlignment="1">
      <alignment horizontal="center"/>
    </xf>
    <xf numFmtId="0" fontId="0" fillId="0" borderId="0" xfId="0"/>
    <xf numFmtId="0" fontId="3" fillId="2" borderId="0" xfId="0" applyFont="1" applyFill="1" applyAlignment="1">
      <alignment horizontal="center"/>
    </xf>
    <xf numFmtId="0" fontId="2" fillId="0" borderId="2" xfId="0" applyFont="1" applyBorder="1" applyAlignment="1">
      <alignment horizontal="center" wrapText="1"/>
    </xf>
    <xf numFmtId="0" fontId="4" fillId="0" borderId="2" xfId="0" applyFont="1" applyBorder="1"/>
    <xf numFmtId="0" fontId="2" fillId="0" borderId="2" xfId="0" applyFont="1" applyBorder="1" applyAlignment="1">
      <alignment horizontal="center"/>
    </xf>
    <xf numFmtId="0" fontId="2" fillId="3" borderId="6" xfId="0" applyFont="1" applyFill="1" applyBorder="1" applyAlignment="1">
      <alignment horizontal="center" wrapText="1"/>
    </xf>
    <xf numFmtId="0" fontId="4" fillId="0" borderId="6" xfId="0" applyFont="1" applyBorder="1"/>
    <xf numFmtId="0" fontId="2" fillId="4" borderId="6" xfId="0" applyFont="1" applyFill="1" applyBorder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3" fontId="2" fillId="0" borderId="0" xfId="0" applyNumberFormat="1" applyFont="1" applyAlignment="1">
      <alignment horizontal="center" vertical="center"/>
    </xf>
    <xf numFmtId="3" fontId="2" fillId="0" borderId="0" xfId="0" applyNumberFormat="1" applyFont="1" applyAlignment="1">
      <alignment horizontal="center" vertical="center" wrapText="1"/>
    </xf>
    <xf numFmtId="164" fontId="2" fillId="0" borderId="0" xfId="0" applyNumberFormat="1" applyFont="1" applyAlignment="1">
      <alignment horizontal="center" wrapText="1"/>
    </xf>
    <xf numFmtId="0" fontId="2" fillId="5" borderId="8" xfId="0" applyFont="1" applyFill="1" applyBorder="1" applyAlignment="1">
      <alignment horizontal="left"/>
    </xf>
    <xf numFmtId="0" fontId="4" fillId="0" borderId="9" xfId="0" applyFont="1" applyBorder="1"/>
    <xf numFmtId="3" fontId="7" fillId="9" borderId="0" xfId="0" applyNumberFormat="1" applyFont="1" applyFill="1" applyAlignment="1">
      <alignment horizontal="center" wrapText="1"/>
    </xf>
    <xf numFmtId="3" fontId="2" fillId="0" borderId="6" xfId="0" applyNumberFormat="1" applyFont="1" applyBorder="1" applyAlignment="1">
      <alignment horizontal="center"/>
    </xf>
    <xf numFmtId="3" fontId="1" fillId="2" borderId="0" xfId="0" applyNumberFormat="1" applyFont="1" applyFill="1" applyAlignment="1">
      <alignment horizontal="center"/>
    </xf>
    <xf numFmtId="3" fontId="5" fillId="2" borderId="0" xfId="0" applyNumberFormat="1" applyFont="1" applyFill="1" applyAlignment="1">
      <alignment horizontal="center"/>
    </xf>
    <xf numFmtId="3" fontId="2" fillId="12" borderId="14" xfId="0" applyNumberFormat="1" applyFont="1" applyFill="1" applyBorder="1" applyAlignment="1">
      <alignment horizontal="center" wrapText="1"/>
    </xf>
    <xf numFmtId="0" fontId="4" fillId="0" borderId="14" xfId="0" applyFont="1" applyBorder="1"/>
    <xf numFmtId="0" fontId="4" fillId="0" borderId="15" xfId="0" applyFont="1" applyBorder="1"/>
    <xf numFmtId="3" fontId="2" fillId="12" borderId="0" xfId="0" applyNumberFormat="1" applyFont="1" applyFill="1" applyAlignment="1">
      <alignment horizontal="center"/>
    </xf>
    <xf numFmtId="3" fontId="2" fillId="12" borderId="17" xfId="0" applyNumberFormat="1" applyFont="1" applyFill="1" applyBorder="1" applyAlignment="1">
      <alignment horizontal="center"/>
    </xf>
    <xf numFmtId="0" fontId="4" fillId="0" borderId="17" xfId="0" applyFont="1" applyBorder="1"/>
    <xf numFmtId="0" fontId="4" fillId="0" borderId="18" xfId="0" applyFont="1" applyBorder="1"/>
    <xf numFmtId="3" fontId="2" fillId="0" borderId="20" xfId="0" applyNumberFormat="1" applyFont="1" applyBorder="1" applyAlignment="1">
      <alignment horizontal="center"/>
    </xf>
    <xf numFmtId="0" fontId="4" fillId="0" borderId="20" xfId="0" applyFont="1" applyBorder="1"/>
    <xf numFmtId="0" fontId="4" fillId="0" borderId="21" xfId="0" applyFont="1" applyBorder="1"/>
    <xf numFmtId="165" fontId="7" fillId="0" borderId="11" xfId="0" applyNumberFormat="1" applyFont="1" applyBorder="1" applyAlignment="1">
      <alignment horizontal="center"/>
    </xf>
    <xf numFmtId="0" fontId="4" fillId="0" borderId="11" xfId="0" applyFont="1" applyBorder="1"/>
    <xf numFmtId="0" fontId="4" fillId="0" borderId="12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295275</xdr:colOff>
      <xdr:row>30</xdr:row>
      <xdr:rowOff>123825</xdr:rowOff>
    </xdr:from>
    <xdr:ext cx="3009900" cy="1905000"/>
    <xdr:pic>
      <xdr:nvPicPr>
        <xdr:cNvPr id="2" name="image4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295275</xdr:colOff>
      <xdr:row>11</xdr:row>
      <xdr:rowOff>200025</xdr:rowOff>
    </xdr:from>
    <xdr:ext cx="3009900" cy="1905000"/>
    <xdr:pic>
      <xdr:nvPicPr>
        <xdr:cNvPr id="3" name="image6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104775</xdr:colOff>
      <xdr:row>20</xdr:row>
      <xdr:rowOff>95250</xdr:rowOff>
    </xdr:from>
    <xdr:ext cx="1685925" cy="885825"/>
    <xdr:pic>
      <xdr:nvPicPr>
        <xdr:cNvPr id="4" name="image5.png" title="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295275</xdr:colOff>
      <xdr:row>20</xdr:row>
      <xdr:rowOff>95250</xdr:rowOff>
    </xdr:from>
    <xdr:ext cx="1333500" cy="885825"/>
    <xdr:pic>
      <xdr:nvPicPr>
        <xdr:cNvPr id="5" name="image8.png" title="Imag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295275</xdr:colOff>
      <xdr:row>24</xdr:row>
      <xdr:rowOff>142875</xdr:rowOff>
    </xdr:from>
    <xdr:ext cx="1333500" cy="1171575"/>
    <xdr:pic>
      <xdr:nvPicPr>
        <xdr:cNvPr id="6" name="image7.png" title="Imag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66675</xdr:colOff>
      <xdr:row>24</xdr:row>
      <xdr:rowOff>142875</xdr:rowOff>
    </xdr:from>
    <xdr:ext cx="1724025" cy="1171575"/>
    <xdr:pic>
      <xdr:nvPicPr>
        <xdr:cNvPr id="7" name="image3.png" title="Imag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476250</xdr:colOff>
      <xdr:row>11</xdr:row>
      <xdr:rowOff>200025</xdr:rowOff>
    </xdr:from>
    <xdr:ext cx="2143125" cy="1247775"/>
    <xdr:pic>
      <xdr:nvPicPr>
        <xdr:cNvPr id="8" name="image2.png" title="Imag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228600</xdr:colOff>
      <xdr:row>11</xdr:row>
      <xdr:rowOff>200025</xdr:rowOff>
    </xdr:from>
    <xdr:ext cx="1905000" cy="2895600"/>
    <xdr:pic>
      <xdr:nvPicPr>
        <xdr:cNvPr id="9" name="image1.png" title="Imag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X41"/>
  <sheetViews>
    <sheetView showGridLines="0" tabSelected="1" workbookViewId="0"/>
  </sheetViews>
  <sheetFormatPr defaultColWidth="12.5703125" defaultRowHeight="15.75" customHeight="1" x14ac:dyDescent="0.2"/>
  <cols>
    <col min="1" max="1" width="2.42578125" customWidth="1"/>
    <col min="2" max="2" width="10.140625" customWidth="1"/>
    <col min="3" max="5" width="8" customWidth="1"/>
    <col min="6" max="15" width="4" customWidth="1"/>
    <col min="17" max="18" width="2.85546875" customWidth="1"/>
    <col min="19" max="19" width="18.85546875" customWidth="1"/>
    <col min="20" max="21" width="6.42578125" customWidth="1"/>
    <col min="22" max="22" width="9.85546875" customWidth="1"/>
    <col min="23" max="23" width="8" customWidth="1"/>
    <col min="24" max="24" width="3.42578125" customWidth="1"/>
  </cols>
  <sheetData>
    <row r="1" spans="1:24" ht="18.75" x14ac:dyDescent="0.3">
      <c r="A1" s="1"/>
      <c r="B1" s="62" t="s">
        <v>0</v>
      </c>
      <c r="C1" s="63"/>
      <c r="D1" s="63"/>
      <c r="E1" s="63"/>
      <c r="F1" s="63"/>
      <c r="G1" s="63"/>
      <c r="H1" s="63"/>
      <c r="I1" s="63"/>
      <c r="J1" s="63"/>
      <c r="K1" s="63"/>
      <c r="L1" s="63"/>
      <c r="M1" s="63"/>
      <c r="N1" s="63"/>
      <c r="O1" s="63"/>
      <c r="P1" s="63"/>
      <c r="Q1" s="1"/>
      <c r="R1" s="1"/>
      <c r="S1" s="62" t="s">
        <v>1</v>
      </c>
      <c r="T1" s="63"/>
      <c r="U1" s="63"/>
      <c r="V1" s="63"/>
      <c r="W1" s="63"/>
      <c r="X1" s="2"/>
    </row>
    <row r="2" spans="1:24" ht="18.75" x14ac:dyDescent="0.3">
      <c r="A2" s="1"/>
      <c r="B2" s="64" t="s">
        <v>2</v>
      </c>
      <c r="C2" s="63"/>
      <c r="D2" s="63"/>
      <c r="E2" s="63"/>
      <c r="F2" s="63"/>
      <c r="G2" s="63"/>
      <c r="H2" s="63"/>
      <c r="I2" s="63"/>
      <c r="J2" s="63"/>
      <c r="K2" s="63"/>
      <c r="L2" s="63"/>
      <c r="M2" s="63"/>
      <c r="N2" s="63"/>
      <c r="O2" s="63"/>
      <c r="P2" s="63"/>
      <c r="Q2" s="1"/>
      <c r="R2" s="1"/>
      <c r="S2" s="63"/>
      <c r="T2" s="63"/>
      <c r="U2" s="63"/>
      <c r="V2" s="63"/>
      <c r="W2" s="63"/>
      <c r="X2" s="2"/>
    </row>
    <row r="3" spans="1:24" ht="25.5" x14ac:dyDescent="0.2">
      <c r="A3" s="3"/>
      <c r="B3" s="4"/>
      <c r="C3" s="65" t="s">
        <v>3</v>
      </c>
      <c r="D3" s="66"/>
      <c r="E3" s="66"/>
      <c r="F3" s="67" t="s">
        <v>4</v>
      </c>
      <c r="G3" s="66"/>
      <c r="H3" s="66"/>
      <c r="I3" s="66"/>
      <c r="J3" s="66"/>
      <c r="K3" s="66"/>
      <c r="L3" s="66"/>
      <c r="M3" s="66"/>
      <c r="N3" s="66"/>
      <c r="O3" s="66"/>
      <c r="P3" s="5"/>
      <c r="Q3" s="3"/>
      <c r="R3" s="3"/>
      <c r="S3" s="6" t="s">
        <v>5</v>
      </c>
      <c r="T3" s="7" t="s">
        <v>6</v>
      </c>
      <c r="U3" s="7" t="s">
        <v>7</v>
      </c>
      <c r="V3" s="7" t="s">
        <v>8</v>
      </c>
      <c r="W3" s="7" t="s">
        <v>9</v>
      </c>
      <c r="X3" s="3"/>
    </row>
    <row r="4" spans="1:24" ht="12.75" x14ac:dyDescent="0.2">
      <c r="A4" s="3"/>
      <c r="B4" s="8"/>
      <c r="C4" s="9" t="s">
        <v>10</v>
      </c>
      <c r="D4" s="9" t="s">
        <v>11</v>
      </c>
      <c r="E4" s="9" t="s">
        <v>12</v>
      </c>
      <c r="F4" s="68" t="s">
        <v>13</v>
      </c>
      <c r="G4" s="69"/>
      <c r="H4" s="69"/>
      <c r="I4" s="69"/>
      <c r="J4" s="69"/>
      <c r="K4" s="70" t="s">
        <v>14</v>
      </c>
      <c r="L4" s="69"/>
      <c r="M4" s="69"/>
      <c r="N4" s="69"/>
      <c r="O4" s="69"/>
      <c r="P4" s="10" t="s">
        <v>15</v>
      </c>
      <c r="Q4" s="3"/>
      <c r="R4" s="3"/>
      <c r="S4" s="11" t="s">
        <v>16</v>
      </c>
      <c r="T4" s="12">
        <v>120</v>
      </c>
      <c r="U4" s="12">
        <v>1500</v>
      </c>
      <c r="V4" s="12">
        <f t="shared" ref="V4:V7" si="0">T4*U4</f>
        <v>180000</v>
      </c>
      <c r="W4" s="13">
        <f t="shared" ref="W4:W7" si="1">V4/(30000)</f>
        <v>6</v>
      </c>
      <c r="X4" s="3"/>
    </row>
    <row r="5" spans="1:24" ht="15" x14ac:dyDescent="0.25">
      <c r="A5" s="14"/>
      <c r="B5" s="15" t="s">
        <v>17</v>
      </c>
      <c r="C5" s="16">
        <v>65000</v>
      </c>
      <c r="D5" s="16">
        <v>140000</v>
      </c>
      <c r="E5" s="16">
        <v>230000</v>
      </c>
      <c r="F5" s="17">
        <v>20</v>
      </c>
      <c r="G5" s="17">
        <v>23</v>
      </c>
      <c r="H5" s="17">
        <v>29</v>
      </c>
      <c r="I5" s="17">
        <v>36</v>
      </c>
      <c r="J5" s="17">
        <v>50</v>
      </c>
      <c r="K5" s="18">
        <v>11</v>
      </c>
      <c r="L5" s="18">
        <v>13</v>
      </c>
      <c r="M5" s="18">
        <v>16</v>
      </c>
      <c r="N5" s="19">
        <v>20</v>
      </c>
      <c r="O5" s="18">
        <v>30</v>
      </c>
      <c r="P5" s="20">
        <v>100</v>
      </c>
      <c r="Q5" s="21"/>
      <c r="R5" s="21"/>
      <c r="S5" s="22" t="s">
        <v>18</v>
      </c>
      <c r="T5" s="16">
        <v>60</v>
      </c>
      <c r="U5" s="16">
        <v>500</v>
      </c>
      <c r="V5" s="12">
        <f t="shared" si="0"/>
        <v>30000</v>
      </c>
      <c r="W5" s="13">
        <f t="shared" si="1"/>
        <v>1</v>
      </c>
      <c r="X5" s="2"/>
    </row>
    <row r="6" spans="1:24" ht="15" x14ac:dyDescent="0.25">
      <c r="A6" s="14"/>
      <c r="B6" s="23" t="s">
        <v>19</v>
      </c>
      <c r="C6" s="24">
        <v>65000</v>
      </c>
      <c r="D6" s="24">
        <v>140000</v>
      </c>
      <c r="E6" s="24">
        <v>230000</v>
      </c>
      <c r="F6" s="25">
        <v>255</v>
      </c>
      <c r="G6" s="25">
        <v>290</v>
      </c>
      <c r="H6" s="25">
        <v>365</v>
      </c>
      <c r="I6" s="25">
        <v>455</v>
      </c>
      <c r="J6" s="25">
        <v>640</v>
      </c>
      <c r="K6" s="26">
        <v>150</v>
      </c>
      <c r="L6" s="26">
        <v>180</v>
      </c>
      <c r="M6" s="26">
        <v>220</v>
      </c>
      <c r="N6" s="27">
        <v>380</v>
      </c>
      <c r="O6" s="26">
        <v>390</v>
      </c>
      <c r="P6" s="28">
        <v>100</v>
      </c>
      <c r="Q6" s="21"/>
      <c r="R6" s="21"/>
      <c r="S6" s="22" t="s">
        <v>20</v>
      </c>
      <c r="T6" s="16">
        <v>120</v>
      </c>
      <c r="U6" s="16">
        <v>1000</v>
      </c>
      <c r="V6" s="12">
        <f t="shared" si="0"/>
        <v>120000</v>
      </c>
      <c r="W6" s="13">
        <f t="shared" si="1"/>
        <v>4</v>
      </c>
      <c r="X6" s="2"/>
    </row>
    <row r="7" spans="1:24" ht="15" hidden="1" x14ac:dyDescent="0.25">
      <c r="A7" s="14"/>
      <c r="B7" s="23" t="s">
        <v>21</v>
      </c>
      <c r="C7" s="24">
        <v>65000</v>
      </c>
      <c r="D7" s="24">
        <v>140000</v>
      </c>
      <c r="E7" s="24">
        <v>230000</v>
      </c>
      <c r="F7" s="25">
        <v>165</v>
      </c>
      <c r="G7" s="25">
        <v>190</v>
      </c>
      <c r="H7" s="25">
        <v>240</v>
      </c>
      <c r="I7" s="25">
        <v>300</v>
      </c>
      <c r="J7" s="25">
        <v>420</v>
      </c>
      <c r="K7" s="26">
        <v>90</v>
      </c>
      <c r="L7" s="26">
        <v>105</v>
      </c>
      <c r="M7" s="26">
        <v>130</v>
      </c>
      <c r="N7" s="26">
        <v>160</v>
      </c>
      <c r="O7" s="26">
        <v>225</v>
      </c>
      <c r="P7" s="28"/>
      <c r="Q7" s="21"/>
      <c r="R7" s="21"/>
      <c r="S7" s="71" t="s">
        <v>22</v>
      </c>
      <c r="T7" s="72">
        <v>80</v>
      </c>
      <c r="U7" s="72">
        <v>1250</v>
      </c>
      <c r="V7" s="73">
        <f t="shared" si="0"/>
        <v>100000</v>
      </c>
      <c r="W7" s="74">
        <f t="shared" si="1"/>
        <v>3.3333333333333335</v>
      </c>
      <c r="X7" s="2"/>
    </row>
    <row r="8" spans="1:24" ht="15" x14ac:dyDescent="0.25">
      <c r="A8" s="14"/>
      <c r="B8" s="23" t="s">
        <v>23</v>
      </c>
      <c r="C8" s="24">
        <v>65000</v>
      </c>
      <c r="D8" s="24">
        <v>140000</v>
      </c>
      <c r="E8" s="24">
        <v>230000</v>
      </c>
      <c r="F8" s="25">
        <v>175</v>
      </c>
      <c r="G8" s="25">
        <v>200</v>
      </c>
      <c r="H8" s="25">
        <v>250</v>
      </c>
      <c r="I8" s="25">
        <v>310</v>
      </c>
      <c r="J8" s="25">
        <v>435</v>
      </c>
      <c r="K8" s="26">
        <v>95</v>
      </c>
      <c r="L8" s="26">
        <v>105</v>
      </c>
      <c r="M8" s="26">
        <v>135</v>
      </c>
      <c r="N8" s="26">
        <v>165</v>
      </c>
      <c r="O8" s="26">
        <v>235</v>
      </c>
      <c r="P8" s="28">
        <v>100</v>
      </c>
      <c r="Q8" s="21"/>
      <c r="R8" s="21"/>
      <c r="S8" s="63"/>
      <c r="T8" s="63"/>
      <c r="U8" s="63"/>
      <c r="V8" s="63"/>
      <c r="W8" s="63"/>
      <c r="X8" s="2"/>
    </row>
    <row r="9" spans="1:24" ht="15" x14ac:dyDescent="0.25">
      <c r="A9" s="29"/>
      <c r="B9" s="75" t="s">
        <v>24</v>
      </c>
      <c r="C9" s="63"/>
      <c r="D9" s="63"/>
      <c r="E9" s="63"/>
      <c r="F9" s="63"/>
      <c r="G9" s="63"/>
      <c r="H9" s="63"/>
      <c r="I9" s="63"/>
      <c r="J9" s="63"/>
      <c r="K9" s="63"/>
      <c r="L9" s="63"/>
      <c r="M9" s="63"/>
      <c r="N9" s="63"/>
      <c r="O9" s="63"/>
      <c r="P9" s="76"/>
      <c r="Q9" s="21"/>
      <c r="R9" s="21"/>
      <c r="S9" s="63"/>
      <c r="T9" s="63"/>
      <c r="U9" s="63"/>
      <c r="V9" s="63"/>
      <c r="W9" s="63"/>
      <c r="X9" s="2"/>
    </row>
    <row r="10" spans="1:24" ht="15" x14ac:dyDescent="0.25">
      <c r="A10" s="14"/>
      <c r="B10" s="30"/>
      <c r="C10" s="78" t="s">
        <v>15</v>
      </c>
      <c r="D10" s="69"/>
      <c r="E10" s="69"/>
      <c r="F10" s="68" t="s">
        <v>25</v>
      </c>
      <c r="G10" s="69"/>
      <c r="H10" s="69"/>
      <c r="I10" s="69"/>
      <c r="J10" s="69"/>
      <c r="K10" s="70" t="s">
        <v>26</v>
      </c>
      <c r="L10" s="69"/>
      <c r="M10" s="69"/>
      <c r="N10" s="69"/>
      <c r="O10" s="69"/>
      <c r="P10" s="31"/>
      <c r="Q10" s="21"/>
      <c r="R10" s="21"/>
      <c r="S10" s="77" t="s">
        <v>27</v>
      </c>
      <c r="T10" s="63"/>
      <c r="U10" s="63"/>
      <c r="V10" s="63"/>
      <c r="W10" s="63"/>
      <c r="X10" s="2"/>
    </row>
    <row r="11" spans="1:24" ht="15" x14ac:dyDescent="0.25">
      <c r="A11" s="14"/>
      <c r="B11" s="32" t="s">
        <v>28</v>
      </c>
      <c r="C11" s="33">
        <v>100</v>
      </c>
      <c r="D11" s="33">
        <v>200</v>
      </c>
      <c r="E11" s="33">
        <v>300</v>
      </c>
      <c r="F11" s="34">
        <v>89</v>
      </c>
      <c r="G11" s="34">
        <v>102</v>
      </c>
      <c r="H11" s="34">
        <v>127</v>
      </c>
      <c r="I11" s="34">
        <v>159</v>
      </c>
      <c r="J11" s="34">
        <v>222</v>
      </c>
      <c r="K11" s="35">
        <v>19</v>
      </c>
      <c r="L11" s="35">
        <v>21</v>
      </c>
      <c r="M11" s="35">
        <v>27</v>
      </c>
      <c r="N11" s="36">
        <v>34</v>
      </c>
      <c r="O11" s="35">
        <v>47</v>
      </c>
      <c r="P11" s="37"/>
      <c r="Q11" s="21"/>
      <c r="R11" s="21"/>
      <c r="S11" s="63"/>
      <c r="T11" s="63"/>
      <c r="U11" s="63"/>
      <c r="V11" s="63"/>
      <c r="W11" s="63"/>
      <c r="X11" s="2"/>
    </row>
    <row r="12" spans="1:24" ht="15" x14ac:dyDescent="0.25">
      <c r="A12" s="2"/>
      <c r="B12" s="38" t="s">
        <v>29</v>
      </c>
      <c r="C12" s="2"/>
      <c r="D12" s="2"/>
      <c r="E12" s="2"/>
      <c r="F12" s="2"/>
      <c r="G12" s="2"/>
      <c r="H12" s="2"/>
      <c r="I12" s="2"/>
      <c r="J12" s="2"/>
      <c r="K12" s="2"/>
      <c r="L12" s="2"/>
      <c r="M12" s="38" t="s">
        <v>30</v>
      </c>
      <c r="N12" s="39"/>
      <c r="O12" s="2"/>
      <c r="P12" s="2"/>
      <c r="Q12" s="2"/>
      <c r="R12" s="21"/>
      <c r="S12" s="14"/>
      <c r="T12" s="40"/>
      <c r="U12" s="40"/>
      <c r="V12" s="40"/>
      <c r="W12" s="40"/>
      <c r="X12" s="2"/>
    </row>
    <row r="13" spans="1:24" ht="18.75" x14ac:dyDescent="0.3">
      <c r="A13" s="41"/>
      <c r="B13" s="79" t="s">
        <v>31</v>
      </c>
      <c r="C13" s="63"/>
      <c r="D13" s="63"/>
      <c r="E13" s="63"/>
      <c r="F13" s="63"/>
      <c r="G13" s="63"/>
      <c r="H13" s="63"/>
      <c r="I13" s="2"/>
      <c r="J13" s="42"/>
      <c r="K13" s="42"/>
      <c r="L13" s="42"/>
      <c r="M13" s="42"/>
      <c r="N13" s="42"/>
      <c r="O13" s="42"/>
      <c r="P13" s="42"/>
      <c r="Q13" s="42"/>
      <c r="R13" s="2"/>
      <c r="S13" s="43"/>
      <c r="T13" s="44"/>
      <c r="U13" s="44"/>
      <c r="V13" s="44"/>
      <c r="W13" s="44"/>
      <c r="X13" s="42"/>
    </row>
    <row r="14" spans="1:24" ht="18.75" x14ac:dyDescent="0.3">
      <c r="A14" s="41"/>
      <c r="B14" s="80" t="s">
        <v>32</v>
      </c>
      <c r="C14" s="63"/>
      <c r="D14" s="63"/>
      <c r="E14" s="63"/>
      <c r="F14" s="63"/>
      <c r="G14" s="63"/>
      <c r="H14" s="63"/>
      <c r="I14" s="2"/>
      <c r="J14" s="42"/>
      <c r="K14" s="42"/>
      <c r="L14" s="42"/>
      <c r="M14" s="42"/>
      <c r="N14" s="42"/>
      <c r="O14" s="42"/>
      <c r="P14" s="42"/>
      <c r="Q14" s="42"/>
      <c r="R14" s="2"/>
      <c r="S14" s="43"/>
      <c r="T14" s="44"/>
      <c r="U14" s="44"/>
      <c r="V14" s="44"/>
      <c r="W14" s="44"/>
      <c r="X14" s="42"/>
    </row>
    <row r="15" spans="1:24" ht="25.5" x14ac:dyDescent="0.2">
      <c r="A15" s="45"/>
      <c r="B15" s="46" t="s">
        <v>33</v>
      </c>
      <c r="C15" s="47" t="s">
        <v>34</v>
      </c>
      <c r="D15" s="48" t="s">
        <v>35</v>
      </c>
      <c r="E15" s="49" t="s">
        <v>36</v>
      </c>
      <c r="F15" s="81" t="s">
        <v>37</v>
      </c>
      <c r="G15" s="82"/>
      <c r="H15" s="83"/>
      <c r="I15" s="45"/>
      <c r="J15" s="42"/>
      <c r="K15" s="42"/>
      <c r="L15" s="42"/>
      <c r="M15" s="42"/>
      <c r="N15" s="42"/>
      <c r="O15" s="42"/>
      <c r="P15" s="42"/>
      <c r="Q15" s="42"/>
      <c r="R15" s="2"/>
      <c r="S15" s="43"/>
      <c r="T15" s="44"/>
      <c r="U15" s="44"/>
      <c r="V15" s="44"/>
      <c r="W15" s="44"/>
      <c r="X15" s="42"/>
    </row>
    <row r="16" spans="1:24" ht="12.75" x14ac:dyDescent="0.2">
      <c r="A16" s="50"/>
      <c r="B16" s="51">
        <v>27</v>
      </c>
      <c r="C16" s="16">
        <v>6</v>
      </c>
      <c r="D16" s="52">
        <v>6</v>
      </c>
      <c r="E16" s="53">
        <v>1240</v>
      </c>
      <c r="F16" s="84">
        <f t="shared" ref="F16:F38" si="2">E16*(1/(1+0.3))</f>
        <v>953.84615384615381</v>
      </c>
      <c r="G16" s="63"/>
      <c r="H16" s="76"/>
      <c r="I16" s="2"/>
      <c r="J16" s="42"/>
      <c r="K16" s="42"/>
      <c r="L16" s="42"/>
      <c r="M16" s="42"/>
      <c r="N16" s="42"/>
      <c r="O16" s="42"/>
      <c r="P16" s="42"/>
      <c r="Q16" s="42"/>
      <c r="R16" s="2"/>
      <c r="S16" s="43"/>
      <c r="T16" s="44"/>
      <c r="U16" s="44"/>
      <c r="V16" s="44"/>
      <c r="W16" s="44"/>
      <c r="X16" s="42"/>
    </row>
    <row r="17" spans="1:24" ht="12.75" x14ac:dyDescent="0.2">
      <c r="A17" s="50"/>
      <c r="B17" s="51">
        <v>28</v>
      </c>
      <c r="C17" s="16">
        <v>6</v>
      </c>
      <c r="D17" s="52">
        <v>12</v>
      </c>
      <c r="E17" s="53">
        <v>2500</v>
      </c>
      <c r="F17" s="84">
        <f t="shared" si="2"/>
        <v>1923.0769230769229</v>
      </c>
      <c r="G17" s="63"/>
      <c r="H17" s="76"/>
      <c r="I17" s="2"/>
      <c r="J17" s="42"/>
      <c r="K17" s="42"/>
      <c r="L17" s="42"/>
      <c r="M17" s="42"/>
      <c r="N17" s="42"/>
      <c r="O17" s="42"/>
      <c r="P17" s="42"/>
      <c r="Q17" s="42"/>
      <c r="R17" s="2"/>
      <c r="S17" s="43"/>
      <c r="T17" s="44"/>
      <c r="U17" s="44"/>
      <c r="V17" s="44"/>
      <c r="W17" s="44"/>
      <c r="X17" s="42"/>
    </row>
    <row r="18" spans="1:24" ht="12.75" x14ac:dyDescent="0.2">
      <c r="A18" s="50"/>
      <c r="B18" s="51">
        <v>29</v>
      </c>
      <c r="C18" s="16">
        <v>4</v>
      </c>
      <c r="D18" s="52">
        <v>16</v>
      </c>
      <c r="E18" s="53">
        <v>2350</v>
      </c>
      <c r="F18" s="84">
        <f t="shared" si="2"/>
        <v>1807.6923076923076</v>
      </c>
      <c r="G18" s="63"/>
      <c r="H18" s="76"/>
      <c r="I18" s="2"/>
      <c r="J18" s="42"/>
      <c r="K18" s="42"/>
      <c r="L18" s="42"/>
      <c r="M18" s="42"/>
      <c r="N18" s="42"/>
      <c r="O18" s="42"/>
      <c r="P18" s="42"/>
      <c r="Q18" s="42"/>
      <c r="R18" s="2"/>
      <c r="S18" s="43"/>
      <c r="T18" s="44"/>
      <c r="U18" s="44"/>
      <c r="V18" s="44"/>
      <c r="W18" s="44"/>
      <c r="X18" s="42"/>
    </row>
    <row r="19" spans="1:24" ht="12.75" x14ac:dyDescent="0.2">
      <c r="A19" s="50"/>
      <c r="B19" s="51">
        <v>30</v>
      </c>
      <c r="C19" s="16">
        <v>5</v>
      </c>
      <c r="D19" s="52">
        <v>21</v>
      </c>
      <c r="E19" s="53">
        <v>4310</v>
      </c>
      <c r="F19" s="84">
        <f t="shared" si="2"/>
        <v>3315.3846153846152</v>
      </c>
      <c r="G19" s="63"/>
      <c r="H19" s="76"/>
      <c r="I19" s="2"/>
      <c r="J19" s="42"/>
      <c r="K19" s="42"/>
      <c r="L19" s="42"/>
      <c r="M19" s="42"/>
      <c r="N19" s="42"/>
      <c r="O19" s="42"/>
      <c r="P19" s="42"/>
      <c r="Q19" s="42"/>
      <c r="R19" s="2"/>
      <c r="S19" s="43"/>
      <c r="T19" s="44"/>
      <c r="U19" s="44"/>
      <c r="V19" s="44"/>
      <c r="W19" s="44"/>
      <c r="X19" s="42"/>
    </row>
    <row r="20" spans="1:24" ht="12.75" x14ac:dyDescent="0.2">
      <c r="A20" s="50"/>
      <c r="B20" s="54">
        <v>31</v>
      </c>
      <c r="C20" s="55">
        <v>12</v>
      </c>
      <c r="D20" s="56">
        <v>33</v>
      </c>
      <c r="E20" s="57">
        <v>45410</v>
      </c>
      <c r="F20" s="85">
        <f t="shared" si="2"/>
        <v>34930.769230769227</v>
      </c>
      <c r="G20" s="86"/>
      <c r="H20" s="87"/>
      <c r="I20" s="2"/>
      <c r="J20" s="42"/>
      <c r="K20" s="42"/>
      <c r="L20" s="42"/>
      <c r="M20" s="42"/>
      <c r="N20" s="42"/>
      <c r="O20" s="42"/>
      <c r="P20" s="42"/>
      <c r="Q20" s="42"/>
      <c r="R20" s="2"/>
      <c r="S20" s="43"/>
      <c r="T20" s="44"/>
      <c r="U20" s="44"/>
      <c r="V20" s="44"/>
      <c r="W20" s="44"/>
      <c r="X20" s="42"/>
    </row>
    <row r="21" spans="1:24" ht="12.75" x14ac:dyDescent="0.2">
      <c r="A21" s="50"/>
      <c r="B21" s="51">
        <v>32</v>
      </c>
      <c r="C21" s="16">
        <v>8</v>
      </c>
      <c r="D21" s="52">
        <v>41</v>
      </c>
      <c r="E21" s="53">
        <v>65420</v>
      </c>
      <c r="F21" s="84">
        <f t="shared" si="2"/>
        <v>50323.076923076922</v>
      </c>
      <c r="G21" s="63"/>
      <c r="H21" s="76"/>
      <c r="I21" s="2"/>
      <c r="J21" s="42"/>
      <c r="K21" s="42"/>
      <c r="L21" s="42"/>
      <c r="M21" s="42"/>
      <c r="N21" s="42"/>
      <c r="O21" s="42"/>
      <c r="P21" s="42"/>
      <c r="Q21" s="42"/>
      <c r="R21" s="2"/>
      <c r="S21" s="43"/>
      <c r="T21" s="44"/>
      <c r="U21" s="44"/>
      <c r="V21" s="44"/>
      <c r="W21" s="44"/>
      <c r="X21" s="42"/>
    </row>
    <row r="22" spans="1:24" ht="12.75" x14ac:dyDescent="0.2">
      <c r="A22" s="50"/>
      <c r="B22" s="51">
        <v>33</v>
      </c>
      <c r="C22" s="16">
        <v>10</v>
      </c>
      <c r="D22" s="52">
        <v>51</v>
      </c>
      <c r="E22" s="53">
        <v>161000</v>
      </c>
      <c r="F22" s="84">
        <f t="shared" si="2"/>
        <v>123846.15384615383</v>
      </c>
      <c r="G22" s="63"/>
      <c r="H22" s="76"/>
      <c r="I22" s="2"/>
      <c r="J22" s="42"/>
      <c r="K22" s="42"/>
      <c r="L22" s="42"/>
      <c r="M22" s="42"/>
      <c r="N22" s="42"/>
      <c r="O22" s="42"/>
      <c r="P22" s="42"/>
      <c r="Q22" s="42"/>
      <c r="R22" s="2"/>
      <c r="S22" s="43"/>
      <c r="T22" s="44"/>
      <c r="U22" s="44"/>
      <c r="V22" s="44"/>
      <c r="W22" s="44"/>
      <c r="X22" s="42"/>
    </row>
    <row r="23" spans="1:24" ht="12.75" x14ac:dyDescent="0.2">
      <c r="A23" s="50"/>
      <c r="B23" s="51">
        <v>34</v>
      </c>
      <c r="C23" s="16">
        <v>6</v>
      </c>
      <c r="D23" s="52">
        <v>57</v>
      </c>
      <c r="E23" s="53">
        <v>100660</v>
      </c>
      <c r="F23" s="84">
        <f t="shared" si="2"/>
        <v>77430.76923076922</v>
      </c>
      <c r="G23" s="63"/>
      <c r="H23" s="76"/>
      <c r="I23" s="2"/>
      <c r="J23" s="42"/>
      <c r="K23" s="42"/>
      <c r="L23" s="42"/>
      <c r="M23" s="42"/>
      <c r="N23" s="42"/>
      <c r="O23" s="42"/>
      <c r="P23" s="42"/>
      <c r="Q23" s="42"/>
      <c r="R23" s="2"/>
      <c r="S23" s="43"/>
      <c r="T23" s="44"/>
      <c r="U23" s="44"/>
      <c r="V23" s="44"/>
      <c r="W23" s="44"/>
      <c r="X23" s="42"/>
    </row>
    <row r="24" spans="1:24" ht="12.75" x14ac:dyDescent="0.2">
      <c r="A24" s="50"/>
      <c r="B24" s="51">
        <v>35</v>
      </c>
      <c r="C24" s="16">
        <v>11</v>
      </c>
      <c r="D24" s="52">
        <v>68</v>
      </c>
      <c r="E24" s="53">
        <v>186670</v>
      </c>
      <c r="F24" s="84">
        <f t="shared" si="2"/>
        <v>143592.30769230769</v>
      </c>
      <c r="G24" s="63"/>
      <c r="H24" s="76"/>
      <c r="I24" s="2"/>
      <c r="J24" s="42"/>
      <c r="K24" s="42"/>
      <c r="L24" s="42"/>
      <c r="M24" s="42"/>
      <c r="N24" s="42"/>
      <c r="O24" s="42"/>
      <c r="P24" s="42"/>
      <c r="Q24" s="42"/>
      <c r="R24" s="2"/>
      <c r="S24" s="43"/>
      <c r="T24" s="44"/>
      <c r="U24" s="44"/>
      <c r="V24" s="44"/>
      <c r="W24" s="44"/>
      <c r="X24" s="42"/>
    </row>
    <row r="25" spans="1:24" ht="12.75" x14ac:dyDescent="0.2">
      <c r="A25" s="50"/>
      <c r="B25" s="54">
        <v>36</v>
      </c>
      <c r="C25" s="55">
        <v>8</v>
      </c>
      <c r="D25" s="56">
        <v>73</v>
      </c>
      <c r="E25" s="57">
        <v>169840</v>
      </c>
      <c r="F25" s="85">
        <f t="shared" si="2"/>
        <v>130646.15384615383</v>
      </c>
      <c r="G25" s="86"/>
      <c r="H25" s="87"/>
      <c r="I25" s="2"/>
      <c r="J25" s="42"/>
      <c r="K25" s="42"/>
      <c r="L25" s="42"/>
      <c r="M25" s="42"/>
      <c r="N25" s="42"/>
      <c r="O25" s="42"/>
      <c r="P25" s="42"/>
      <c r="Q25" s="42"/>
      <c r="R25" s="2"/>
      <c r="S25" s="43"/>
      <c r="T25" s="44"/>
      <c r="U25" s="44"/>
      <c r="V25" s="44"/>
      <c r="W25" s="44"/>
      <c r="X25" s="42"/>
    </row>
    <row r="26" spans="1:24" ht="12.75" x14ac:dyDescent="0.2">
      <c r="A26" s="50"/>
      <c r="B26" s="51">
        <v>37</v>
      </c>
      <c r="C26" s="16">
        <v>10</v>
      </c>
      <c r="D26" s="52">
        <v>86</v>
      </c>
      <c r="E26" s="53">
        <v>410400</v>
      </c>
      <c r="F26" s="84">
        <f t="shared" si="2"/>
        <v>315692.30769230769</v>
      </c>
      <c r="G26" s="63"/>
      <c r="H26" s="76"/>
      <c r="I26" s="2"/>
      <c r="J26" s="42"/>
      <c r="K26" s="42"/>
      <c r="L26" s="42"/>
      <c r="M26" s="42"/>
      <c r="N26" s="42"/>
      <c r="O26" s="42"/>
      <c r="P26" s="42"/>
      <c r="Q26" s="42"/>
      <c r="R26" s="2"/>
      <c r="S26" s="43"/>
      <c r="T26" s="44"/>
      <c r="U26" s="44"/>
      <c r="V26" s="44"/>
      <c r="W26" s="44"/>
      <c r="X26" s="42"/>
    </row>
    <row r="27" spans="1:24" ht="12.75" x14ac:dyDescent="0.2">
      <c r="A27" s="50"/>
      <c r="B27" s="51">
        <v>38</v>
      </c>
      <c r="C27" s="16">
        <v>7</v>
      </c>
      <c r="D27" s="52">
        <v>93</v>
      </c>
      <c r="E27" s="53">
        <v>291460</v>
      </c>
      <c r="F27" s="84">
        <f t="shared" si="2"/>
        <v>224199.99999999997</v>
      </c>
      <c r="G27" s="63"/>
      <c r="H27" s="76"/>
      <c r="I27" s="2"/>
      <c r="J27" s="42"/>
      <c r="K27" s="42"/>
      <c r="L27" s="42"/>
      <c r="M27" s="42"/>
      <c r="N27" s="42"/>
      <c r="O27" s="42"/>
      <c r="P27" s="42"/>
      <c r="Q27" s="42"/>
      <c r="R27" s="2"/>
      <c r="S27" s="43"/>
      <c r="T27" s="44"/>
      <c r="U27" s="44"/>
      <c r="V27" s="44"/>
      <c r="W27" s="44"/>
      <c r="X27" s="42"/>
    </row>
    <row r="28" spans="1:24" ht="12.75" x14ac:dyDescent="0.2">
      <c r="A28" s="50"/>
      <c r="B28" s="51">
        <v>39</v>
      </c>
      <c r="C28" s="16">
        <v>10</v>
      </c>
      <c r="D28" s="52">
        <v>103</v>
      </c>
      <c r="E28" s="53">
        <v>684760</v>
      </c>
      <c r="F28" s="84">
        <f t="shared" si="2"/>
        <v>526738.4615384615</v>
      </c>
      <c r="G28" s="63"/>
      <c r="H28" s="76"/>
      <c r="I28" s="2"/>
      <c r="J28" s="42"/>
      <c r="K28" s="42"/>
      <c r="L28" s="42"/>
      <c r="M28" s="42"/>
      <c r="N28" s="42"/>
      <c r="O28" s="42"/>
      <c r="P28" s="42"/>
      <c r="Q28" s="42"/>
      <c r="R28" s="2"/>
      <c r="S28" s="43"/>
      <c r="T28" s="44"/>
      <c r="U28" s="44"/>
      <c r="V28" s="44"/>
      <c r="W28" s="44"/>
      <c r="X28" s="42"/>
    </row>
    <row r="29" spans="1:24" ht="12.75" x14ac:dyDescent="0.2">
      <c r="A29" s="50"/>
      <c r="B29" s="51">
        <v>40</v>
      </c>
      <c r="C29" s="16">
        <v>8</v>
      </c>
      <c r="D29" s="52">
        <v>111</v>
      </c>
      <c r="E29" s="53">
        <v>523060</v>
      </c>
      <c r="F29" s="84">
        <f t="shared" si="2"/>
        <v>402353.84615384613</v>
      </c>
      <c r="G29" s="63"/>
      <c r="H29" s="76"/>
      <c r="I29" s="2"/>
      <c r="J29" s="42"/>
      <c r="K29" s="42"/>
      <c r="L29" s="42"/>
      <c r="M29" s="42"/>
      <c r="N29" s="42"/>
      <c r="O29" s="42"/>
      <c r="P29" s="42"/>
      <c r="Q29" s="42"/>
      <c r="R29" s="2"/>
      <c r="S29" s="43"/>
      <c r="T29" s="44"/>
      <c r="U29" s="44"/>
      <c r="V29" s="44"/>
      <c r="W29" s="44"/>
      <c r="X29" s="42"/>
    </row>
    <row r="30" spans="1:24" ht="12.75" x14ac:dyDescent="0.2">
      <c r="A30" s="50"/>
      <c r="B30" s="54">
        <v>41</v>
      </c>
      <c r="C30" s="55">
        <v>8</v>
      </c>
      <c r="D30" s="56">
        <v>119</v>
      </c>
      <c r="E30" s="57">
        <v>715520</v>
      </c>
      <c r="F30" s="85">
        <f t="shared" si="2"/>
        <v>550400</v>
      </c>
      <c r="G30" s="86"/>
      <c r="H30" s="87"/>
      <c r="I30" s="2"/>
      <c r="J30" s="42"/>
      <c r="K30" s="42"/>
      <c r="L30" s="42"/>
      <c r="M30" s="42"/>
      <c r="N30" s="42"/>
      <c r="O30" s="42"/>
      <c r="P30" s="42"/>
      <c r="Q30" s="42"/>
      <c r="R30" s="2"/>
      <c r="S30" s="43"/>
      <c r="T30" s="44"/>
      <c r="U30" s="44"/>
      <c r="V30" s="44"/>
      <c r="W30" s="44"/>
      <c r="X30" s="42"/>
    </row>
    <row r="31" spans="1:24" ht="12.75" x14ac:dyDescent="0.2">
      <c r="A31" s="50"/>
      <c r="B31" s="51">
        <v>42</v>
      </c>
      <c r="C31" s="16">
        <v>8</v>
      </c>
      <c r="D31" s="52">
        <v>127</v>
      </c>
      <c r="E31" s="53">
        <v>696920</v>
      </c>
      <c r="F31" s="84">
        <f t="shared" si="2"/>
        <v>536092.30769230763</v>
      </c>
      <c r="G31" s="63"/>
      <c r="H31" s="76"/>
      <c r="I31" s="2"/>
      <c r="J31" s="42"/>
      <c r="K31" s="42"/>
      <c r="L31" s="42"/>
      <c r="M31" s="42"/>
      <c r="N31" s="42"/>
      <c r="O31" s="42"/>
      <c r="P31" s="42"/>
      <c r="Q31" s="42"/>
      <c r="R31" s="2"/>
      <c r="S31" s="43"/>
      <c r="T31" s="44"/>
      <c r="U31" s="44"/>
      <c r="V31" s="44"/>
      <c r="W31" s="44"/>
      <c r="X31" s="42"/>
    </row>
    <row r="32" spans="1:24" ht="12.75" x14ac:dyDescent="0.2">
      <c r="A32" s="50"/>
      <c r="B32" s="51">
        <v>43</v>
      </c>
      <c r="C32" s="16">
        <v>8</v>
      </c>
      <c r="D32" s="52">
        <v>135</v>
      </c>
      <c r="E32" s="53">
        <v>920200</v>
      </c>
      <c r="F32" s="84">
        <f t="shared" si="2"/>
        <v>707846.15384615376</v>
      </c>
      <c r="G32" s="63"/>
      <c r="H32" s="76"/>
      <c r="I32" s="2"/>
      <c r="J32" s="42"/>
      <c r="K32" s="42"/>
      <c r="L32" s="42"/>
      <c r="M32" s="42"/>
      <c r="N32" s="42"/>
      <c r="O32" s="42"/>
      <c r="P32" s="42"/>
      <c r="Q32" s="42"/>
      <c r="R32" s="2"/>
      <c r="S32" s="43"/>
      <c r="T32" s="44"/>
      <c r="U32" s="44"/>
      <c r="V32" s="44"/>
      <c r="W32" s="44"/>
      <c r="X32" s="42"/>
    </row>
    <row r="33" spans="1:24" ht="12.75" x14ac:dyDescent="0.2">
      <c r="A33" s="50"/>
      <c r="B33" s="51">
        <v>44</v>
      </c>
      <c r="C33" s="16">
        <v>5</v>
      </c>
      <c r="D33" s="52">
        <v>140</v>
      </c>
      <c r="E33" s="53">
        <v>583100</v>
      </c>
      <c r="F33" s="84">
        <f t="shared" si="2"/>
        <v>448538.4615384615</v>
      </c>
      <c r="G33" s="63"/>
      <c r="H33" s="76"/>
      <c r="I33" s="2"/>
      <c r="J33" s="42"/>
      <c r="K33" s="42"/>
      <c r="L33" s="42"/>
      <c r="M33" s="42"/>
      <c r="N33" s="42"/>
      <c r="O33" s="42"/>
      <c r="P33" s="42"/>
      <c r="Q33" s="42"/>
      <c r="R33" s="2"/>
      <c r="S33" s="43"/>
      <c r="T33" s="44"/>
      <c r="U33" s="44"/>
      <c r="V33" s="44"/>
      <c r="W33" s="44"/>
      <c r="X33" s="42"/>
    </row>
    <row r="34" spans="1:24" ht="12.75" x14ac:dyDescent="0.2">
      <c r="A34" s="50"/>
      <c r="B34" s="51">
        <v>45</v>
      </c>
      <c r="C34" s="16">
        <v>6</v>
      </c>
      <c r="D34" s="52">
        <v>146</v>
      </c>
      <c r="E34" s="53">
        <v>825300</v>
      </c>
      <c r="F34" s="84">
        <f t="shared" si="2"/>
        <v>634846.15384615376</v>
      </c>
      <c r="G34" s="63"/>
      <c r="H34" s="76"/>
      <c r="I34" s="2"/>
      <c r="J34" s="42"/>
      <c r="K34" s="42"/>
      <c r="L34" s="42"/>
      <c r="M34" s="42"/>
      <c r="N34" s="42"/>
      <c r="O34" s="42"/>
      <c r="P34" s="42"/>
      <c r="Q34" s="42"/>
      <c r="R34" s="2"/>
      <c r="S34" s="43"/>
      <c r="T34" s="44"/>
      <c r="U34" s="44"/>
      <c r="V34" s="44"/>
      <c r="W34" s="44"/>
      <c r="X34" s="42"/>
    </row>
    <row r="35" spans="1:24" ht="12.75" x14ac:dyDescent="0.2">
      <c r="A35" s="50"/>
      <c r="B35" s="54">
        <v>46</v>
      </c>
      <c r="C35" s="55">
        <v>4</v>
      </c>
      <c r="D35" s="56">
        <v>150</v>
      </c>
      <c r="E35" s="57">
        <v>529100</v>
      </c>
      <c r="F35" s="85">
        <f t="shared" si="2"/>
        <v>406999.99999999994</v>
      </c>
      <c r="G35" s="86"/>
      <c r="H35" s="87"/>
      <c r="I35" s="2"/>
      <c r="J35" s="42"/>
      <c r="K35" s="42"/>
      <c r="L35" s="42"/>
      <c r="M35" s="42"/>
      <c r="N35" s="42"/>
      <c r="O35" s="42"/>
      <c r="P35" s="42"/>
      <c r="Q35" s="42"/>
      <c r="R35" s="2"/>
      <c r="S35" s="43"/>
      <c r="T35" s="44"/>
      <c r="U35" s="44"/>
      <c r="V35" s="44"/>
      <c r="W35" s="44"/>
      <c r="X35" s="42"/>
    </row>
    <row r="36" spans="1:24" ht="12.75" x14ac:dyDescent="0.2">
      <c r="A36" s="50"/>
      <c r="B36" s="51">
        <v>47</v>
      </c>
      <c r="C36" s="16">
        <v>6</v>
      </c>
      <c r="D36" s="52">
        <v>156</v>
      </c>
      <c r="E36" s="53">
        <v>970200</v>
      </c>
      <c r="F36" s="84">
        <f t="shared" si="2"/>
        <v>746307.69230769225</v>
      </c>
      <c r="G36" s="63"/>
      <c r="H36" s="76"/>
      <c r="I36" s="2"/>
      <c r="J36" s="42"/>
      <c r="K36" s="42"/>
      <c r="L36" s="42"/>
      <c r="M36" s="42"/>
      <c r="N36" s="42"/>
      <c r="O36" s="42"/>
      <c r="P36" s="42"/>
      <c r="Q36" s="42"/>
      <c r="R36" s="2"/>
      <c r="S36" s="43"/>
      <c r="T36" s="44"/>
      <c r="U36" s="44"/>
      <c r="V36" s="44"/>
      <c r="W36" s="44"/>
      <c r="X36" s="42"/>
    </row>
    <row r="37" spans="1:24" ht="12.75" x14ac:dyDescent="0.2">
      <c r="A37" s="50"/>
      <c r="B37" s="51">
        <v>49</v>
      </c>
      <c r="C37" s="16">
        <v>4</v>
      </c>
      <c r="D37" s="52">
        <v>160</v>
      </c>
      <c r="E37" s="53">
        <v>783200</v>
      </c>
      <c r="F37" s="84">
        <f t="shared" si="2"/>
        <v>602461.53846153838</v>
      </c>
      <c r="G37" s="63"/>
      <c r="H37" s="76"/>
      <c r="I37" s="2"/>
      <c r="J37" s="42"/>
      <c r="K37" s="42"/>
      <c r="L37" s="42"/>
      <c r="M37" s="42"/>
      <c r="N37" s="42"/>
      <c r="O37" s="42"/>
      <c r="P37" s="42"/>
      <c r="Q37" s="42"/>
      <c r="R37" s="2"/>
      <c r="S37" s="43"/>
      <c r="T37" s="44"/>
      <c r="U37" s="44"/>
      <c r="V37" s="44"/>
      <c r="W37" s="44"/>
      <c r="X37" s="42"/>
    </row>
    <row r="38" spans="1:24" ht="12.75" x14ac:dyDescent="0.2">
      <c r="A38" s="50"/>
      <c r="B38" s="51"/>
      <c r="C38" s="16"/>
      <c r="D38" s="16"/>
      <c r="E38" s="58">
        <f>SUM(E16:E37)</f>
        <v>8672620</v>
      </c>
      <c r="F38" s="88">
        <f t="shared" si="2"/>
        <v>6671246.1538461531</v>
      </c>
      <c r="G38" s="89"/>
      <c r="H38" s="90"/>
      <c r="I38" s="2"/>
      <c r="J38" s="42"/>
      <c r="K38" s="42"/>
      <c r="L38" s="42"/>
      <c r="M38" s="42"/>
      <c r="N38" s="42"/>
      <c r="O38" s="42"/>
      <c r="P38" s="42"/>
      <c r="Q38" s="42"/>
      <c r="R38" s="2"/>
      <c r="S38" s="43"/>
      <c r="T38" s="44"/>
      <c r="U38" s="44"/>
      <c r="V38" s="44"/>
      <c r="W38" s="44"/>
      <c r="X38" s="42"/>
    </row>
    <row r="39" spans="1:24" ht="12.75" x14ac:dyDescent="0.2">
      <c r="A39" s="2"/>
      <c r="B39" s="59" t="s">
        <v>38</v>
      </c>
      <c r="C39" s="60"/>
      <c r="D39" s="60"/>
      <c r="E39" s="61">
        <f t="shared" ref="E39:F39" si="3">E38/470000</f>
        <v>18.452382978723403</v>
      </c>
      <c r="F39" s="91">
        <f t="shared" si="3"/>
        <v>14.194140752864156</v>
      </c>
      <c r="G39" s="92"/>
      <c r="H39" s="93"/>
      <c r="I39" s="2"/>
      <c r="J39" s="42"/>
      <c r="K39" s="42"/>
      <c r="L39" s="42"/>
      <c r="M39" s="42"/>
      <c r="N39" s="42"/>
      <c r="O39" s="42"/>
      <c r="P39" s="42"/>
      <c r="Q39" s="42"/>
      <c r="R39" s="2"/>
      <c r="S39" s="43"/>
      <c r="T39" s="44"/>
      <c r="U39" s="44"/>
      <c r="V39" s="44"/>
      <c r="W39" s="44"/>
      <c r="X39" s="42"/>
    </row>
    <row r="40" spans="1:24" ht="12.75" x14ac:dyDescent="0.2">
      <c r="A40" s="2"/>
      <c r="B40" s="38" t="s">
        <v>39</v>
      </c>
      <c r="C40" s="2"/>
      <c r="D40" s="2"/>
      <c r="E40" s="2"/>
      <c r="F40" s="2"/>
      <c r="G40" s="38" t="s">
        <v>30</v>
      </c>
      <c r="H40" s="2"/>
      <c r="I40" s="2"/>
      <c r="J40" s="42"/>
      <c r="K40" s="42"/>
      <c r="L40" s="42"/>
      <c r="M40" s="42"/>
      <c r="N40" s="42"/>
      <c r="O40" s="42"/>
      <c r="P40" s="42"/>
      <c r="Q40" s="42"/>
      <c r="R40" s="2"/>
      <c r="S40" s="43"/>
      <c r="T40" s="44"/>
      <c r="U40" s="44"/>
      <c r="V40" s="44"/>
      <c r="W40" s="44"/>
      <c r="X40" s="42"/>
    </row>
    <row r="41" spans="1:24" ht="12.75" x14ac:dyDescent="0.2">
      <c r="A41" s="42"/>
      <c r="B41" s="42"/>
      <c r="C41" s="42"/>
      <c r="D41" s="42"/>
      <c r="E41" s="42"/>
      <c r="F41" s="42"/>
      <c r="G41" s="42"/>
      <c r="H41" s="42"/>
      <c r="I41" s="42"/>
      <c r="J41" s="42"/>
      <c r="K41" s="42"/>
      <c r="L41" s="42"/>
      <c r="M41" s="42"/>
      <c r="N41" s="42"/>
      <c r="O41" s="42"/>
      <c r="P41" s="42"/>
      <c r="Q41" s="42"/>
      <c r="R41" s="2"/>
      <c r="S41" s="43"/>
      <c r="T41" s="44"/>
      <c r="U41" s="44"/>
      <c r="V41" s="44"/>
      <c r="W41" s="44"/>
      <c r="X41" s="42"/>
    </row>
  </sheetData>
  <mergeCells count="44">
    <mergeCell ref="F39:H39"/>
    <mergeCell ref="F26:H26"/>
    <mergeCell ref="F27:H27"/>
    <mergeCell ref="F28:H28"/>
    <mergeCell ref="F29:H29"/>
    <mergeCell ref="F30:H30"/>
    <mergeCell ref="F31:H31"/>
    <mergeCell ref="F32:H32"/>
    <mergeCell ref="F34:H34"/>
    <mergeCell ref="F35:H35"/>
    <mergeCell ref="F36:H36"/>
    <mergeCell ref="F37:H37"/>
    <mergeCell ref="F38:H38"/>
    <mergeCell ref="F22:H22"/>
    <mergeCell ref="F23:H23"/>
    <mergeCell ref="F24:H24"/>
    <mergeCell ref="F25:H25"/>
    <mergeCell ref="F33:H33"/>
    <mergeCell ref="F17:H17"/>
    <mergeCell ref="F18:H18"/>
    <mergeCell ref="F19:H19"/>
    <mergeCell ref="F20:H20"/>
    <mergeCell ref="F21:H21"/>
    <mergeCell ref="C10:E10"/>
    <mergeCell ref="B13:H13"/>
    <mergeCell ref="B14:H14"/>
    <mergeCell ref="F15:H15"/>
    <mergeCell ref="F16:H16"/>
    <mergeCell ref="T7:T9"/>
    <mergeCell ref="U7:U9"/>
    <mergeCell ref="V7:V9"/>
    <mergeCell ref="W7:W9"/>
    <mergeCell ref="B9:P9"/>
    <mergeCell ref="F4:J4"/>
    <mergeCell ref="K4:O4"/>
    <mergeCell ref="F10:J10"/>
    <mergeCell ref="K10:O10"/>
    <mergeCell ref="S7:S9"/>
    <mergeCell ref="S10:W11"/>
    <mergeCell ref="B1:P1"/>
    <mergeCell ref="S1:W2"/>
    <mergeCell ref="B2:P2"/>
    <mergeCell ref="C3:E3"/>
    <mergeCell ref="F3:O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Mats Refinery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Trung Pham</dc:creator>
  <cp:lastModifiedBy>Trung Pham</cp:lastModifiedBy>
  <dcterms:created xsi:type="dcterms:W3CDTF">2023-08-31T09:39:00Z</dcterms:created>
  <dcterms:modified xsi:type="dcterms:W3CDTF">2023-08-31T09:39:00Z</dcterms:modified>
</cp:coreProperties>
</file>